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G31" i="1" l="1"/>
  <c r="H31" i="1" s="1"/>
  <c r="G36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2" i="1"/>
  <c r="H33" i="1"/>
  <c r="H34" i="1"/>
  <c r="H35" i="1"/>
  <c r="H36" i="1"/>
  <c r="H12" i="1"/>
  <c r="M12" i="1" s="1"/>
  <c r="N13" i="1" l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12" i="1"/>
  <c r="K26" i="1" l="1"/>
  <c r="K27" i="1"/>
  <c r="M18" i="1"/>
  <c r="O18" i="1" s="1"/>
  <c r="M19" i="1"/>
  <c r="O19" i="1" s="1"/>
  <c r="M20" i="1"/>
  <c r="O20" i="1" s="1"/>
  <c r="M21" i="1"/>
  <c r="O21" i="1" s="1"/>
  <c r="M22" i="1"/>
  <c r="O22" i="1" s="1"/>
  <c r="M24" i="1"/>
  <c r="O24" i="1" s="1"/>
  <c r="M26" i="1"/>
  <c r="O26" i="1" s="1"/>
  <c r="M27" i="1"/>
  <c r="O27" i="1" s="1"/>
  <c r="K16" i="1"/>
  <c r="M16" i="1" s="1"/>
  <c r="O16" i="1" s="1"/>
  <c r="I37" i="1"/>
  <c r="E37" i="1"/>
  <c r="B37" i="1"/>
  <c r="K36" i="1"/>
  <c r="C36" i="1"/>
  <c r="B36" i="1"/>
  <c r="K35" i="1"/>
  <c r="C35" i="1"/>
  <c r="B35" i="1"/>
  <c r="K34" i="1"/>
  <c r="C34" i="1"/>
  <c r="B34" i="1"/>
  <c r="K33" i="1"/>
  <c r="C33" i="1"/>
  <c r="B33" i="1"/>
  <c r="K32" i="1"/>
  <c r="C32" i="1"/>
  <c r="B32" i="1"/>
  <c r="K31" i="1"/>
  <c r="C31" i="1"/>
  <c r="B31" i="1"/>
  <c r="K30" i="1"/>
  <c r="C30" i="1"/>
  <c r="B30" i="1"/>
  <c r="K29" i="1"/>
  <c r="C29" i="1"/>
  <c r="B29" i="1"/>
  <c r="K28" i="1"/>
  <c r="C26" i="1"/>
  <c r="B26" i="1"/>
  <c r="K25" i="1"/>
  <c r="C25" i="1"/>
  <c r="B25" i="1"/>
  <c r="K24" i="1"/>
  <c r="C24" i="1"/>
  <c r="B24" i="1"/>
  <c r="K23" i="1"/>
  <c r="M23" i="1" s="1"/>
  <c r="O23" i="1" s="1"/>
  <c r="J37" i="1"/>
  <c r="K22" i="1"/>
  <c r="C22" i="1"/>
  <c r="B22" i="1"/>
  <c r="K21" i="1"/>
  <c r="C21" i="1"/>
  <c r="B21" i="1"/>
  <c r="K20" i="1"/>
  <c r="C20" i="1"/>
  <c r="B20" i="1"/>
  <c r="K19" i="1"/>
  <c r="C19" i="1"/>
  <c r="B19" i="1"/>
  <c r="K18" i="1"/>
  <c r="C18" i="1"/>
  <c r="B18" i="1"/>
  <c r="K17" i="1"/>
  <c r="C17" i="1"/>
  <c r="B17" i="1"/>
  <c r="K15" i="1"/>
  <c r="M15" i="1"/>
  <c r="O15" i="1" s="1"/>
  <c r="C15" i="1"/>
  <c r="B15" i="1"/>
  <c r="K14" i="1"/>
  <c r="C14" i="1"/>
  <c r="B14" i="1"/>
  <c r="K13" i="1"/>
  <c r="C13" i="1"/>
  <c r="B13" i="1"/>
  <c r="K12" i="1"/>
  <c r="C12" i="1"/>
  <c r="B12" i="1"/>
  <c r="A7" i="1"/>
  <c r="G37" i="1" l="1"/>
  <c r="M25" i="1"/>
  <c r="O25" i="1" s="1"/>
  <c r="M28" i="1"/>
  <c r="O28" i="1" s="1"/>
  <c r="M29" i="1"/>
  <c r="O29" i="1" s="1"/>
  <c r="M30" i="1"/>
  <c r="O30" i="1" s="1"/>
  <c r="M31" i="1"/>
  <c r="O31" i="1" s="1"/>
  <c r="M32" i="1"/>
  <c r="O32" i="1" s="1"/>
  <c r="M33" i="1"/>
  <c r="O33" i="1" s="1"/>
  <c r="M34" i="1"/>
  <c r="O34" i="1" s="1"/>
  <c r="M35" i="1"/>
  <c r="O35" i="1" s="1"/>
  <c r="M36" i="1"/>
  <c r="O36" i="1" s="1"/>
  <c r="O12" i="1"/>
  <c r="K37" i="1"/>
  <c r="F37" i="1"/>
  <c r="N37" i="1"/>
  <c r="L37" i="1"/>
  <c r="M14" i="1"/>
  <c r="O14" i="1" s="1"/>
  <c r="M17" i="1"/>
  <c r="O17" i="1" s="1"/>
  <c r="M13" i="1"/>
  <c r="O13" i="1" s="1"/>
  <c r="H37" i="1" l="1"/>
  <c r="M37" i="1"/>
  <c r="O37" i="1"/>
</calcChain>
</file>

<file path=xl/sharedStrings.xml><?xml version="1.0" encoding="utf-8"?>
<sst xmlns="http://schemas.openxmlformats.org/spreadsheetml/2006/main" count="98" uniqueCount="82">
  <si>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</si>
  <si>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</si>
  <si>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</si>
  <si>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</si>
  <si>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</si>
  <si>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</si>
  <si>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</si>
  <si>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</si>
  <si>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</si>
  <si>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</si>
  <si>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</si>
  <si>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</si>
  <si>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</si>
  <si>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</si>
  <si>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</si>
  <si>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</si>
  <si>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</si>
  <si>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</si>
  <si>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</si>
  <si>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</si>
  <si>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</si>
  <si>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</si>
  <si>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</si>
  <si>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</si>
  <si>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</si>
  <si>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</si>
  <si>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</si>
  <si>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</si>
  <si>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</si>
  <si>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</si>
  <si>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</si>
  <si>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</si>
  <si>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</si>
  <si>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</si>
  <si>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</si>
  <si>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</si>
  <si>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</si>
  <si>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</si>
  <si>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</si>
  <si>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</si>
  <si>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</si>
  <si>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</si>
  <si>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</si>
  <si>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</si>
  <si>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</si>
  <si>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Giáp Đức</t>
  </si>
  <si>
    <t>Nhận</t>
  </si>
  <si>
    <t>Lê Hoàng Anh</t>
  </si>
  <si>
    <t>Quân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</si>
  <si>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</si>
  <si>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</si>
  <si>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</si>
  <si>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</si>
  <si>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</si>
  <si>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</si>
  <si>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</si>
  <si>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</si>
  <si>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</si>
  <si>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</si>
  <si>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</si>
  <si>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</si>
  <si>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</si>
  <si>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</si>
  <si>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</si>
  <si>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</si>
  <si>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</si>
  <si>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</si>
  <si>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</si>
  <si>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</si>
  <si>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</si>
  <si>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</si>
  <si>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</si>
  <si>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</si>
  <si>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</si>
  <si>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</si>
  <si>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Chung Trần Thế Vinh</t>
  </si>
  <si>
    <t>_Viết bài tham luận hội thảo KH cấp Trường và báo cáo hội thảo cấp khoa</t>
  </si>
  <si>
    <t>_Viết bài và báo cáo tham luận hội thảo KH cấp khoa (2 người viết và báo cáo)</t>
  </si>
  <si>
    <t>_Viết bài và báo cáo tham luận hội thảo KH cấp khoa</t>
  </si>
  <si>
    <t>Ngày……...tháng 8 năm 2016</t>
  </si>
  <si>
    <t>Tham dự hội thảo KH cấp khoa</t>
  </si>
  <si>
    <t>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</si>
</sst>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2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4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39" fontId="15" fillId="0" borderId="0" xfId="0" applyNumberFormat="1" applyFont="1" applyAlignment="1">
      <alignment vertical="center"/>
    </xf>
    <xf numFmtId="0" fontId="17" fillId="0" borderId="0" xfId="0" applyFont="1" applyAlignment="1">
      <alignment horizontal="center" vertical="center"/>
    </xf>
    <xf numFmtId="39" fontId="17" fillId="0" borderId="0" xfId="0" applyNumberFormat="1" applyFont="1" applyAlignment="1">
      <alignment vertical="center"/>
    </xf>
    <xf numFmtId="0" fontId="15" fillId="0" borderId="0" xfId="0" applyFont="1" applyBorder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164" fontId="15" fillId="0" borderId="0" xfId="0" applyNumberFormat="1" applyFont="1" applyBorder="1" applyAlignment="1">
      <alignment horizontal="center"/>
    </xf>
    <xf numFmtId="164" fontId="15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5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64" fontId="15" fillId="0" borderId="0" xfId="0" applyNumberFormat="1" applyFont="1" applyBorder="1"/>
    <xf numFmtId="164" fontId="15" fillId="0" borderId="0" xfId="0" applyNumberFormat="1" applyFont="1" applyFill="1" applyBorder="1"/>
    <xf numFmtId="0" fontId="20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39" fontId="15" fillId="0" borderId="0" xfId="0" applyNumberFormat="1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64" fontId="15" fillId="0" borderId="0" xfId="0" applyNumberFormat="1" applyFont="1" applyBorder="1" applyAlignment="1">
      <alignment vertical="center"/>
    </xf>
    <xf numFmtId="164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horizontal="center" vertical="center"/>
    </xf>
    <xf numFmtId="0" fontId="13" fillId="0" borderId="6" xfId="0" applyNumberFormat="1" applyFont="1" applyBorder="1" applyAlignment="1">
      <alignment vertical="center"/>
    </xf>
    <xf numFmtId="0" fontId="13" fillId="0" borderId="6" xfId="0" applyNumberFormat="1" applyFont="1" applyFill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315075" y="4286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abSelected="1" topLeftCell="A25" workbookViewId="0">
      <selection activeCell="P12" sqref="P12"/>
    </sheetView>
  </sheetViews>
  <sheetFormatPr defaultRowHeight="16.5" x14ac:dyDescent="0.25"/>
  <cols>
    <col min="1" max="1" width="4.625" style="40" customWidth="1"/>
    <col min="2" max="2" width="17.75" style="7" customWidth="1"/>
    <col min="3" max="3" width="10" style="7" customWidth="1"/>
    <col min="4" max="4" width="5.75" style="7" customWidth="1"/>
    <col min="5" max="5" width="6.75" style="40" customWidth="1"/>
    <col min="6" max="6" width="8.25" style="40" customWidth="1"/>
    <col min="7" max="8" width="8.5" style="40" customWidth="1"/>
    <col min="9" max="10" width="7" style="40" customWidth="1"/>
    <col min="11" max="11" width="7.25" style="42" customWidth="1"/>
    <col min="12" max="12" width="8.375" style="40" customWidth="1"/>
    <col min="13" max="13" width="7.75" style="40" customWidth="1"/>
    <col min="14" max="14" width="8.625" style="43" customWidth="1"/>
    <col min="15" max="15" width="6.87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6" width="7" style="7" customWidth="1"/>
    <col min="267" max="267" width="7.25" style="7" customWidth="1"/>
    <col min="268" max="268" width="8.375" style="7" customWidth="1"/>
    <col min="269" max="269" width="7.75" style="7" customWidth="1"/>
    <col min="270" max="270" width="8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2" width="7" style="7" customWidth="1"/>
    <col min="523" max="523" width="7.25" style="7" customWidth="1"/>
    <col min="524" max="524" width="8.375" style="7" customWidth="1"/>
    <col min="525" max="525" width="7.75" style="7" customWidth="1"/>
    <col min="526" max="526" width="8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8" width="7" style="7" customWidth="1"/>
    <col min="779" max="779" width="7.25" style="7" customWidth="1"/>
    <col min="780" max="780" width="8.375" style="7" customWidth="1"/>
    <col min="781" max="781" width="7.75" style="7" customWidth="1"/>
    <col min="782" max="782" width="8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4" width="7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8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90" width="7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8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6" width="7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8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2" width="7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8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8" width="7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8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4" width="7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8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70" width="7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8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6" width="7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8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2" width="7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8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8" width="7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8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4" width="7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8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50" width="7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8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6" width="7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8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2" width="7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8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8" width="7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8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4" width="7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8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30" width="7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8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6" width="7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8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2" width="7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8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8" width="7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8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4" width="7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8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10" width="7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8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6" width="7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8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2" width="7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8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8" width="7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8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4" width="7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8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90" width="7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8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6" width="7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8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2" width="7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8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8" width="7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8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4" width="7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8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70" width="7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8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6" width="7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8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2" width="7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8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8" width="7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8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4" width="7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8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50" width="7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8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6" width="7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8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2" width="7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8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8" width="7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8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4" width="7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8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30" width="7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8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6" width="7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8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2" width="7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8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8" width="7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8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4" width="7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8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10" width="7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8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6" width="7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8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2" width="7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8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8" width="7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8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4" width="7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8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90" width="7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8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6" width="7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8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2" width="7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8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8" width="7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8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4" width="7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8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70" width="7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8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6" width="7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8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2" width="7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8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8" width="7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8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89" t="s">
        <v>0</v>
      </c>
      <c r="B1" s="89"/>
      <c r="C1" s="89"/>
      <c r="D1" s="89"/>
      <c r="E1" s="89"/>
      <c r="F1" s="89"/>
      <c r="G1" s="89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90" t="s">
        <v>2</v>
      </c>
      <c r="B2" s="90"/>
      <c r="C2" s="90"/>
      <c r="D2" s="90"/>
      <c r="E2" s="90"/>
      <c r="F2" s="90"/>
      <c r="G2" s="90"/>
      <c r="H2" s="3"/>
      <c r="I2" s="1"/>
      <c r="J2" s="1"/>
      <c r="K2" s="2"/>
      <c r="L2" s="3" t="s">
        <v>3</v>
      </c>
      <c r="M2" s="1"/>
      <c r="N2" s="4"/>
      <c r="P2" s="5"/>
    </row>
    <row r="3" spans="1:18" x14ac:dyDescent="0.25">
      <c r="A3" s="8"/>
      <c r="B3" s="8"/>
      <c r="C3" s="8" t="s">
        <v>4</v>
      </c>
      <c r="D3" s="8"/>
      <c r="E3" s="8"/>
      <c r="F3" s="8"/>
      <c r="G3" s="8"/>
      <c r="H3" s="3"/>
      <c r="I3" s="1"/>
      <c r="J3" s="1"/>
      <c r="K3" s="2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91" t="s">
        <v>5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15"/>
      <c r="R5" s="15"/>
    </row>
    <row r="6" spans="1:18" s="16" customFormat="1" ht="20.25" x14ac:dyDescent="0.3">
      <c r="A6" s="92" t="s">
        <v>42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15"/>
      <c r="R6" s="15"/>
    </row>
    <row r="7" spans="1:18" s="16" customFormat="1" ht="20.25" x14ac:dyDescent="0.3">
      <c r="A7" s="93" t="str">
        <f>'[1]CAP TRUONG_HKI'!A8:I8</f>
        <v>KHOA CÔNG NGHỆ CƠ KHÍ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78" t="s">
        <v>6</v>
      </c>
      <c r="B9" s="80" t="s">
        <v>7</v>
      </c>
      <c r="C9" s="81"/>
      <c r="D9" s="84" t="s">
        <v>8</v>
      </c>
      <c r="E9" s="85"/>
      <c r="F9" s="86" t="s">
        <v>9</v>
      </c>
      <c r="G9" s="86"/>
      <c r="H9" s="87" t="s">
        <v>10</v>
      </c>
      <c r="I9" s="102" t="s">
        <v>11</v>
      </c>
      <c r="J9" s="102" t="s">
        <v>12</v>
      </c>
      <c r="K9" s="102" t="s">
        <v>13</v>
      </c>
      <c r="L9" s="102" t="s">
        <v>14</v>
      </c>
      <c r="M9" s="102" t="s">
        <v>15</v>
      </c>
      <c r="N9" s="94" t="s">
        <v>16</v>
      </c>
      <c r="O9" s="94" t="s">
        <v>17</v>
      </c>
      <c r="P9" s="86" t="s">
        <v>18</v>
      </c>
    </row>
    <row r="10" spans="1:18" ht="41.25" customHeight="1" x14ac:dyDescent="0.25">
      <c r="A10" s="79"/>
      <c r="B10" s="82"/>
      <c r="C10" s="83"/>
      <c r="D10" s="22" t="s">
        <v>19</v>
      </c>
      <c r="E10" s="23" t="s">
        <v>20</v>
      </c>
      <c r="F10" s="24" t="s">
        <v>21</v>
      </c>
      <c r="G10" s="24" t="s">
        <v>22</v>
      </c>
      <c r="H10" s="88"/>
      <c r="I10" s="103"/>
      <c r="J10" s="103"/>
      <c r="K10" s="103"/>
      <c r="L10" s="103"/>
      <c r="M10" s="103"/>
      <c r="N10" s="95"/>
      <c r="O10" s="95"/>
      <c r="P10" s="86"/>
    </row>
    <row r="11" spans="1:18" s="31" customFormat="1" ht="15" customHeight="1" x14ac:dyDescent="0.2">
      <c r="A11" s="25" t="s">
        <v>23</v>
      </c>
      <c r="B11" s="96" t="s">
        <v>24</v>
      </c>
      <c r="C11" s="97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7" customFormat="1" ht="32.25" customHeight="1" x14ac:dyDescent="0.2">
      <c r="A12" s="76" t="s">
        <v>50</v>
      </c>
      <c r="B12" s="33" t="str">
        <f>'[1]CAP TRUONG_HKI'!B15</f>
        <v xml:space="preserve">Dương Minh </v>
      </c>
      <c r="C12" s="34" t="str">
        <f>'[1]CAP TRUONG_HKI'!C15</f>
        <v>Chung</v>
      </c>
      <c r="D12" s="104"/>
      <c r="E12" s="105"/>
      <c r="F12" s="106"/>
      <c r="G12" s="106">
        <v>4</v>
      </c>
      <c r="H12" s="106">
        <f>F12+G12</f>
        <v>4</v>
      </c>
      <c r="I12" s="106">
        <v>587</v>
      </c>
      <c r="J12" s="106">
        <v>0</v>
      </c>
      <c r="K12" s="106">
        <f>I12-J12</f>
        <v>587</v>
      </c>
      <c r="L12" s="106">
        <v>0</v>
      </c>
      <c r="M12" s="106">
        <f>K12-H12</f>
        <v>583</v>
      </c>
      <c r="N12" s="106">
        <f>ROUND(L12/3.33,1)</f>
        <v>0</v>
      </c>
      <c r="O12" s="107">
        <f>ROUND(M12/3.33,1)</f>
        <v>175.1</v>
      </c>
      <c r="P12" s="35" t="s">
        <v>80</v>
      </c>
      <c r="Q12" s="36"/>
      <c r="R12" s="36"/>
    </row>
    <row r="13" spans="1:18" s="5" customFormat="1" ht="27" customHeight="1" x14ac:dyDescent="0.2">
      <c r="A13" s="76" t="s">
        <v>51</v>
      </c>
      <c r="B13" s="33" t="str">
        <f>'[1]CAP TRUONG_HKI'!B16</f>
        <v xml:space="preserve">Nguyễn Tam </v>
      </c>
      <c r="C13" s="34" t="str">
        <f>'[1]CAP TRUONG_HKI'!C16</f>
        <v>Cương</v>
      </c>
      <c r="D13" s="108"/>
      <c r="E13" s="107"/>
      <c r="F13" s="106"/>
      <c r="G13" s="106"/>
      <c r="H13" s="106">
        <f t="shared" ref="H13:H36" si="0">F13+G13</f>
        <v>0</v>
      </c>
      <c r="I13" s="106">
        <v>587</v>
      </c>
      <c r="J13" s="106">
        <v>0</v>
      </c>
      <c r="K13" s="107">
        <f t="shared" ref="K13:K36" si="1">I13-J13</f>
        <v>587</v>
      </c>
      <c r="L13" s="107">
        <v>0</v>
      </c>
      <c r="M13" s="107">
        <f t="shared" ref="M13:M36" si="2">K13-H13</f>
        <v>587</v>
      </c>
      <c r="N13" s="106">
        <f t="shared" ref="N13:N36" si="3">ROUND(L13/3.33,1)</f>
        <v>0</v>
      </c>
      <c r="O13" s="107">
        <f t="shared" ref="O13:O36" si="4">ROUND(M13/3.33,1)</f>
        <v>176.3</v>
      </c>
      <c r="P13" s="35"/>
      <c r="Q13" s="39"/>
      <c r="R13" s="39"/>
    </row>
    <row r="14" spans="1:18" s="5" customFormat="1" ht="29.25" customHeight="1" x14ac:dyDescent="0.2">
      <c r="A14" s="76" t="s">
        <v>52</v>
      </c>
      <c r="B14" s="33" t="str">
        <f>'[1]CAP TRUONG_HKI'!B17</f>
        <v xml:space="preserve">Nguyễn Tiến  </v>
      </c>
      <c r="C14" s="34" t="str">
        <f>'[1]CAP TRUONG_HKI'!C17</f>
        <v>Dũng</v>
      </c>
      <c r="D14" s="109"/>
      <c r="E14" s="107"/>
      <c r="F14" s="106"/>
      <c r="G14" s="106">
        <v>4</v>
      </c>
      <c r="H14" s="106">
        <f t="shared" si="0"/>
        <v>4</v>
      </c>
      <c r="I14" s="106">
        <v>587</v>
      </c>
      <c r="J14" s="106">
        <v>0</v>
      </c>
      <c r="K14" s="107">
        <f t="shared" si="1"/>
        <v>587</v>
      </c>
      <c r="L14" s="107">
        <v>0</v>
      </c>
      <c r="M14" s="107">
        <f t="shared" si="2"/>
        <v>583</v>
      </c>
      <c r="N14" s="106">
        <f t="shared" si="3"/>
        <v>0</v>
      </c>
      <c r="O14" s="107">
        <f t="shared" si="4"/>
        <v>175.1</v>
      </c>
      <c r="P14" s="35" t="s">
        <v>80</v>
      </c>
      <c r="Q14" s="39"/>
      <c r="R14" s="39"/>
    </row>
    <row r="15" spans="1:18" s="5" customFormat="1" ht="30" customHeight="1" x14ac:dyDescent="0.2">
      <c r="A15" s="76" t="s">
        <v>53</v>
      </c>
      <c r="B15" s="33" t="str">
        <f>'[1]CAP TRUONG_HKI'!B18</f>
        <v xml:space="preserve">Nguyễn Duy </v>
      </c>
      <c r="C15" s="34" t="str">
        <f>'[1]CAP TRUONG_HKI'!C18</f>
        <v>Hải</v>
      </c>
      <c r="D15" s="108"/>
      <c r="E15" s="107"/>
      <c r="F15" s="106"/>
      <c r="G15" s="106"/>
      <c r="H15" s="106">
        <f t="shared" si="0"/>
        <v>0</v>
      </c>
      <c r="I15" s="106">
        <v>587</v>
      </c>
      <c r="J15" s="106">
        <v>0</v>
      </c>
      <c r="K15" s="107">
        <f t="shared" si="1"/>
        <v>587</v>
      </c>
      <c r="L15" s="106">
        <v>0</v>
      </c>
      <c r="M15" s="107">
        <f t="shared" si="2"/>
        <v>587</v>
      </c>
      <c r="N15" s="106">
        <f t="shared" si="3"/>
        <v>0</v>
      </c>
      <c r="O15" s="107">
        <f t="shared" si="4"/>
        <v>176.3</v>
      </c>
      <c r="P15" s="35"/>
      <c r="Q15" s="39"/>
      <c r="R15" s="39"/>
    </row>
    <row r="16" spans="1:18" s="5" customFormat="1" ht="30" customHeight="1" x14ac:dyDescent="0.2">
      <c r="A16" s="76" t="s">
        <v>54</v>
      </c>
      <c r="B16" s="33" t="s">
        <v>43</v>
      </c>
      <c r="C16" s="34" t="s">
        <v>44</v>
      </c>
      <c r="D16" s="108"/>
      <c r="E16" s="107"/>
      <c r="F16" s="106"/>
      <c r="G16" s="106">
        <v>4</v>
      </c>
      <c r="H16" s="106">
        <f t="shared" si="0"/>
        <v>4</v>
      </c>
      <c r="I16" s="106">
        <v>587</v>
      </c>
      <c r="J16" s="106">
        <v>0</v>
      </c>
      <c r="K16" s="107">
        <f t="shared" si="1"/>
        <v>587</v>
      </c>
      <c r="L16" s="106">
        <v>0</v>
      </c>
      <c r="M16" s="107">
        <f t="shared" ref="M16" si="5">K16-H16</f>
        <v>583</v>
      </c>
      <c r="N16" s="106">
        <f t="shared" si="3"/>
        <v>0</v>
      </c>
      <c r="O16" s="107">
        <f t="shared" si="4"/>
        <v>175.1</v>
      </c>
      <c r="P16" s="35" t="s">
        <v>80</v>
      </c>
      <c r="Q16" s="39"/>
      <c r="R16" s="39"/>
    </row>
    <row r="17" spans="1:18" s="37" customFormat="1" ht="29.25" customHeight="1" x14ac:dyDescent="0.2">
      <c r="A17" s="76" t="s">
        <v>55</v>
      </c>
      <c r="B17" s="33" t="str">
        <f>'[1]CAP TRUONG_HKI'!B19</f>
        <v>Trương Thị Phương</v>
      </c>
      <c r="C17" s="34" t="str">
        <f>'[1]CAP TRUONG_HKI'!C19</f>
        <v>Hồng</v>
      </c>
      <c r="D17" s="110"/>
      <c r="E17" s="106"/>
      <c r="F17" s="106"/>
      <c r="G17" s="106"/>
      <c r="H17" s="106">
        <f t="shared" si="0"/>
        <v>0</v>
      </c>
      <c r="I17" s="106">
        <v>587</v>
      </c>
      <c r="J17" s="106">
        <v>0</v>
      </c>
      <c r="K17" s="106">
        <f t="shared" si="1"/>
        <v>587</v>
      </c>
      <c r="L17" s="106">
        <v>0</v>
      </c>
      <c r="M17" s="107">
        <f t="shared" si="2"/>
        <v>587</v>
      </c>
      <c r="N17" s="106">
        <f t="shared" si="3"/>
        <v>0</v>
      </c>
      <c r="O17" s="107">
        <f t="shared" si="4"/>
        <v>176.3</v>
      </c>
      <c r="P17" s="35"/>
      <c r="Q17" s="36"/>
      <c r="R17" s="36"/>
    </row>
    <row r="18" spans="1:18" s="75" customFormat="1" ht="27" customHeight="1" x14ac:dyDescent="0.2">
      <c r="A18" s="77" t="s">
        <v>56</v>
      </c>
      <c r="B18" s="71" t="str">
        <f>'[1]CAP TRUONG_HKI'!B20</f>
        <v xml:space="preserve">Trần Thị </v>
      </c>
      <c r="C18" s="72" t="str">
        <f>'[1]CAP TRUONG_HKI'!C20</f>
        <v>Hương</v>
      </c>
      <c r="D18" s="111"/>
      <c r="E18" s="112"/>
      <c r="F18" s="112"/>
      <c r="G18" s="112">
        <v>4</v>
      </c>
      <c r="H18" s="106">
        <f t="shared" si="0"/>
        <v>4</v>
      </c>
      <c r="I18" s="106">
        <v>587</v>
      </c>
      <c r="J18" s="112">
        <v>0</v>
      </c>
      <c r="K18" s="112">
        <f t="shared" si="1"/>
        <v>587</v>
      </c>
      <c r="L18" s="106">
        <v>0</v>
      </c>
      <c r="M18" s="107">
        <f t="shared" si="2"/>
        <v>583</v>
      </c>
      <c r="N18" s="106">
        <f t="shared" si="3"/>
        <v>0</v>
      </c>
      <c r="O18" s="107">
        <f t="shared" si="4"/>
        <v>175.1</v>
      </c>
      <c r="P18" s="35" t="s">
        <v>80</v>
      </c>
      <c r="Q18" s="74"/>
      <c r="R18" s="74"/>
    </row>
    <row r="19" spans="1:18" s="37" customFormat="1" ht="29.25" customHeight="1" x14ac:dyDescent="0.2">
      <c r="A19" s="76" t="s">
        <v>57</v>
      </c>
      <c r="B19" s="33" t="str">
        <f>'[1]CAP TRUONG_HKI'!B21</f>
        <v>Vũ Quang</v>
      </c>
      <c r="C19" s="34" t="str">
        <f>'[1]CAP TRUONG_HKI'!C21</f>
        <v>Khải</v>
      </c>
      <c r="D19" s="110"/>
      <c r="E19" s="106"/>
      <c r="F19" s="106"/>
      <c r="G19" s="106">
        <v>4</v>
      </c>
      <c r="H19" s="106">
        <f t="shared" si="0"/>
        <v>4</v>
      </c>
      <c r="I19" s="106">
        <v>587</v>
      </c>
      <c r="J19" s="106">
        <v>0</v>
      </c>
      <c r="K19" s="106">
        <f t="shared" si="1"/>
        <v>587</v>
      </c>
      <c r="L19" s="106">
        <v>0</v>
      </c>
      <c r="M19" s="107">
        <f t="shared" si="2"/>
        <v>583</v>
      </c>
      <c r="N19" s="106">
        <f t="shared" si="3"/>
        <v>0</v>
      </c>
      <c r="O19" s="107">
        <f t="shared" si="4"/>
        <v>175.1</v>
      </c>
      <c r="P19" s="35" t="s">
        <v>80</v>
      </c>
      <c r="Q19" s="36"/>
      <c r="R19" s="36"/>
    </row>
    <row r="20" spans="1:18" s="37" customFormat="1" ht="31.5" customHeight="1" x14ac:dyDescent="0.2">
      <c r="A20" s="76" t="s">
        <v>58</v>
      </c>
      <c r="B20" s="33" t="str">
        <f>'[1]CAP TRUONG_HKI'!B22</f>
        <v xml:space="preserve">Trần Đình </v>
      </c>
      <c r="C20" s="34" t="str">
        <f>'[1]CAP TRUONG_HKI'!C22</f>
        <v>Khải</v>
      </c>
      <c r="D20" s="113"/>
      <c r="E20" s="106"/>
      <c r="F20" s="106"/>
      <c r="G20" s="106">
        <v>4</v>
      </c>
      <c r="H20" s="106">
        <f t="shared" si="0"/>
        <v>4</v>
      </c>
      <c r="I20" s="106">
        <v>587</v>
      </c>
      <c r="J20" s="106">
        <v>0</v>
      </c>
      <c r="K20" s="106">
        <f t="shared" si="1"/>
        <v>587</v>
      </c>
      <c r="L20" s="106">
        <v>0</v>
      </c>
      <c r="M20" s="107">
        <f t="shared" si="2"/>
        <v>583</v>
      </c>
      <c r="N20" s="106">
        <f t="shared" si="3"/>
        <v>0</v>
      </c>
      <c r="O20" s="107">
        <f t="shared" si="4"/>
        <v>175.1</v>
      </c>
      <c r="P20" s="35" t="s">
        <v>80</v>
      </c>
      <c r="Q20" s="36"/>
      <c r="R20" s="36"/>
    </row>
    <row r="21" spans="1:18" s="37" customFormat="1" ht="27" customHeight="1" x14ac:dyDescent="0.2">
      <c r="A21" s="76" t="s">
        <v>59</v>
      </c>
      <c r="B21" s="33" t="str">
        <f>'[1]CAP TRUONG_HKI'!B23</f>
        <v>Đỗ Thị Phương</v>
      </c>
      <c r="C21" s="34" t="str">
        <f>'[1]CAP TRUONG_HKI'!C23</f>
        <v>Khanh</v>
      </c>
      <c r="D21" s="110"/>
      <c r="E21" s="106"/>
      <c r="F21" s="106"/>
      <c r="G21" s="106">
        <v>4</v>
      </c>
      <c r="H21" s="106">
        <f t="shared" si="0"/>
        <v>4</v>
      </c>
      <c r="I21" s="106">
        <v>587</v>
      </c>
      <c r="J21" s="106">
        <v>0</v>
      </c>
      <c r="K21" s="106">
        <f t="shared" si="1"/>
        <v>587</v>
      </c>
      <c r="L21" s="106">
        <v>0</v>
      </c>
      <c r="M21" s="107">
        <f t="shared" si="2"/>
        <v>583</v>
      </c>
      <c r="N21" s="106">
        <f t="shared" si="3"/>
        <v>0</v>
      </c>
      <c r="O21" s="107">
        <f t="shared" si="4"/>
        <v>175.1</v>
      </c>
      <c r="P21" s="35" t="s">
        <v>80</v>
      </c>
      <c r="Q21" s="36"/>
      <c r="R21" s="36"/>
    </row>
    <row r="22" spans="1:18" s="37" customFormat="1" ht="33" customHeight="1" x14ac:dyDescent="0.2">
      <c r="A22" s="76" t="s">
        <v>60</v>
      </c>
      <c r="B22" s="33" t="str">
        <f>'[1]CAP TRUONG_HKI'!B24</f>
        <v xml:space="preserve">Nguyễn Thành </v>
      </c>
      <c r="C22" s="34" t="str">
        <f>'[1]CAP TRUONG_HKI'!C24</f>
        <v>Long</v>
      </c>
      <c r="D22" s="110"/>
      <c r="E22" s="106"/>
      <c r="F22" s="106"/>
      <c r="G22" s="106">
        <v>4</v>
      </c>
      <c r="H22" s="106">
        <f t="shared" si="0"/>
        <v>4</v>
      </c>
      <c r="I22" s="106">
        <v>587</v>
      </c>
      <c r="J22" s="106">
        <v>0</v>
      </c>
      <c r="K22" s="106">
        <f t="shared" si="1"/>
        <v>587</v>
      </c>
      <c r="L22" s="106">
        <v>0</v>
      </c>
      <c r="M22" s="107">
        <f t="shared" si="2"/>
        <v>583</v>
      </c>
      <c r="N22" s="106">
        <f t="shared" si="3"/>
        <v>0</v>
      </c>
      <c r="O22" s="107">
        <f t="shared" si="4"/>
        <v>175.1</v>
      </c>
      <c r="P22" s="35" t="s">
        <v>80</v>
      </c>
      <c r="Q22" s="36"/>
      <c r="R22" s="36"/>
    </row>
    <row r="23" spans="1:18" s="75" customFormat="1" ht="29.25" customHeight="1" x14ac:dyDescent="0.2">
      <c r="A23" s="76" t="s">
        <v>61</v>
      </c>
      <c r="B23" s="71" t="s">
        <v>45</v>
      </c>
      <c r="C23" s="72" t="s">
        <v>46</v>
      </c>
      <c r="D23" s="111"/>
      <c r="E23" s="112"/>
      <c r="F23" s="112"/>
      <c r="G23" s="112"/>
      <c r="H23" s="106">
        <f t="shared" si="0"/>
        <v>0</v>
      </c>
      <c r="I23" s="106">
        <v>587</v>
      </c>
      <c r="J23" s="106">
        <v>0</v>
      </c>
      <c r="K23" s="112">
        <f t="shared" si="1"/>
        <v>587</v>
      </c>
      <c r="L23" s="106">
        <v>0</v>
      </c>
      <c r="M23" s="107">
        <f t="shared" si="2"/>
        <v>587</v>
      </c>
      <c r="N23" s="106">
        <f t="shared" si="3"/>
        <v>0</v>
      </c>
      <c r="O23" s="107">
        <f t="shared" si="4"/>
        <v>176.3</v>
      </c>
      <c r="P23" s="73"/>
      <c r="Q23" s="74"/>
      <c r="R23" s="74"/>
    </row>
    <row r="24" spans="1:18" s="75" customFormat="1" ht="57.75" customHeight="1" x14ac:dyDescent="0.2">
      <c r="A24" s="77" t="s">
        <v>62</v>
      </c>
      <c r="B24" s="71" t="str">
        <f>'[1]CAP TRUONG_HKI'!B26</f>
        <v xml:space="preserve">Nguyễn Tiến  </v>
      </c>
      <c r="C24" s="72" t="str">
        <f>'[1]CAP TRUONG_HKI'!C26</f>
        <v>Nhân</v>
      </c>
      <c r="D24" s="111"/>
      <c r="E24" s="112"/>
      <c r="F24" s="112">
        <v>60</v>
      </c>
      <c r="G24" s="112">
        <v>30</v>
      </c>
      <c r="H24" s="106">
        <f t="shared" si="0"/>
        <v>90</v>
      </c>
      <c r="I24" s="106">
        <v>587</v>
      </c>
      <c r="J24" s="112">
        <v>0</v>
      </c>
      <c r="K24" s="112">
        <f t="shared" si="1"/>
        <v>587</v>
      </c>
      <c r="L24" s="106">
        <v>0</v>
      </c>
      <c r="M24" s="107">
        <f t="shared" si="2"/>
        <v>497</v>
      </c>
      <c r="N24" s="106">
        <f t="shared" si="3"/>
        <v>0</v>
      </c>
      <c r="O24" s="107">
        <f t="shared" si="4"/>
        <v>149.19999999999999</v>
      </c>
      <c r="P24" s="73" t="s">
        <v>76</v>
      </c>
      <c r="Q24" s="74"/>
      <c r="R24" s="74"/>
    </row>
    <row r="25" spans="1:18" s="37" customFormat="1" ht="34.5" customHeight="1" x14ac:dyDescent="0.2">
      <c r="A25" s="76" t="s">
        <v>63</v>
      </c>
      <c r="B25" s="33" t="str">
        <f>'[1]CAP TRUONG_HKI'!B27</f>
        <v xml:space="preserve">Vũ Đức </v>
      </c>
      <c r="C25" s="34" t="str">
        <f>'[1]CAP TRUONG_HKI'!C27</f>
        <v>Pháp</v>
      </c>
      <c r="D25" s="110"/>
      <c r="E25" s="106"/>
      <c r="F25" s="106"/>
      <c r="G25" s="106">
        <v>4</v>
      </c>
      <c r="H25" s="106">
        <f t="shared" si="0"/>
        <v>4</v>
      </c>
      <c r="I25" s="106">
        <v>587</v>
      </c>
      <c r="J25" s="106">
        <v>0</v>
      </c>
      <c r="K25" s="106">
        <f t="shared" si="1"/>
        <v>587</v>
      </c>
      <c r="L25" s="106">
        <v>0</v>
      </c>
      <c r="M25" s="106">
        <f t="shared" si="2"/>
        <v>583</v>
      </c>
      <c r="N25" s="106">
        <f t="shared" si="3"/>
        <v>0</v>
      </c>
      <c r="O25" s="107">
        <f t="shared" si="4"/>
        <v>175.1</v>
      </c>
      <c r="P25" s="35" t="s">
        <v>80</v>
      </c>
      <c r="Q25" s="36"/>
      <c r="R25" s="36"/>
    </row>
    <row r="26" spans="1:18" s="37" customFormat="1" ht="40.5" customHeight="1" x14ac:dyDescent="0.2">
      <c r="A26" s="76" t="s">
        <v>64</v>
      </c>
      <c r="B26" s="33" t="str">
        <f>'[1]CAP TRUONG_HKI'!B28</f>
        <v xml:space="preserve">Nguyễn Thanh Vĩnh </v>
      </c>
      <c r="C26" s="34" t="str">
        <f>'[1]CAP TRUONG_HKI'!C28</f>
        <v>Phúc</v>
      </c>
      <c r="D26" s="110"/>
      <c r="E26" s="106"/>
      <c r="F26" s="106"/>
      <c r="G26" s="106">
        <v>4</v>
      </c>
      <c r="H26" s="106">
        <f t="shared" si="0"/>
        <v>4</v>
      </c>
      <c r="I26" s="106">
        <v>587</v>
      </c>
      <c r="J26" s="106">
        <v>0</v>
      </c>
      <c r="K26" s="106">
        <f t="shared" si="1"/>
        <v>587</v>
      </c>
      <c r="L26" s="106">
        <v>0</v>
      </c>
      <c r="M26" s="106">
        <f t="shared" si="2"/>
        <v>583</v>
      </c>
      <c r="N26" s="106">
        <f t="shared" si="3"/>
        <v>0</v>
      </c>
      <c r="O26" s="107">
        <f t="shared" si="4"/>
        <v>175.1</v>
      </c>
      <c r="P26" s="35" t="s">
        <v>80</v>
      </c>
      <c r="Q26" s="36"/>
      <c r="R26" s="36"/>
    </row>
    <row r="27" spans="1:18" s="37" customFormat="1" ht="40.5" customHeight="1" x14ac:dyDescent="0.2">
      <c r="A27" s="76" t="s">
        <v>65</v>
      </c>
      <c r="B27" s="33" t="s">
        <v>47</v>
      </c>
      <c r="C27" s="34" t="s">
        <v>48</v>
      </c>
      <c r="D27" s="110"/>
      <c r="E27" s="106"/>
      <c r="F27" s="106"/>
      <c r="G27" s="106"/>
      <c r="H27" s="106">
        <f t="shared" si="0"/>
        <v>0</v>
      </c>
      <c r="I27" s="106">
        <v>587</v>
      </c>
      <c r="J27" s="106">
        <v>0</v>
      </c>
      <c r="K27" s="106">
        <f t="shared" si="1"/>
        <v>587</v>
      </c>
      <c r="L27" s="106">
        <v>0</v>
      </c>
      <c r="M27" s="106">
        <f t="shared" si="2"/>
        <v>587</v>
      </c>
      <c r="N27" s="106">
        <f t="shared" si="3"/>
        <v>0</v>
      </c>
      <c r="O27" s="107">
        <f t="shared" si="4"/>
        <v>176.3</v>
      </c>
      <c r="P27" s="35"/>
      <c r="Q27" s="36"/>
      <c r="R27" s="36"/>
    </row>
    <row r="28" spans="1:18" s="37" customFormat="1" ht="35.25" customHeight="1" x14ac:dyDescent="0.2">
      <c r="A28" s="76" t="s">
        <v>66</v>
      </c>
      <c r="B28" s="33" t="s">
        <v>49</v>
      </c>
      <c r="C28" s="34" t="s">
        <v>81</v>
      </c>
      <c r="D28" s="110"/>
      <c r="E28" s="106"/>
      <c r="F28" s="106"/>
      <c r="G28" s="106">
        <v>4</v>
      </c>
      <c r="H28" s="106">
        <f t="shared" si="0"/>
        <v>4</v>
      </c>
      <c r="I28" s="106">
        <v>587</v>
      </c>
      <c r="J28" s="106">
        <v>0</v>
      </c>
      <c r="K28" s="106">
        <f t="shared" si="1"/>
        <v>587</v>
      </c>
      <c r="L28" s="106">
        <v>0</v>
      </c>
      <c r="M28" s="106">
        <f t="shared" si="2"/>
        <v>583</v>
      </c>
      <c r="N28" s="106">
        <f t="shared" si="3"/>
        <v>0</v>
      </c>
      <c r="O28" s="107">
        <f t="shared" si="4"/>
        <v>175.1</v>
      </c>
      <c r="P28" s="35" t="s">
        <v>80</v>
      </c>
      <c r="Q28" s="36"/>
      <c r="R28" s="36"/>
    </row>
    <row r="29" spans="1:18" s="37" customFormat="1" ht="27" customHeight="1" x14ac:dyDescent="0.2">
      <c r="A29" s="76" t="s">
        <v>67</v>
      </c>
      <c r="B29" s="33" t="str">
        <f>'[1]CAP TRUONG_HKI'!B30</f>
        <v xml:space="preserve">Nguyễn Ngọc </v>
      </c>
      <c r="C29" s="34" t="str">
        <f>'[1]CAP TRUONG_HKI'!C30</f>
        <v>Quỳnh</v>
      </c>
      <c r="D29" s="110"/>
      <c r="E29" s="106"/>
      <c r="F29" s="106"/>
      <c r="G29" s="106">
        <v>4</v>
      </c>
      <c r="H29" s="106">
        <f t="shared" si="0"/>
        <v>4</v>
      </c>
      <c r="I29" s="106">
        <v>587</v>
      </c>
      <c r="J29" s="106">
        <v>0</v>
      </c>
      <c r="K29" s="106">
        <f t="shared" si="1"/>
        <v>587</v>
      </c>
      <c r="L29" s="106">
        <v>0</v>
      </c>
      <c r="M29" s="106">
        <f t="shared" si="2"/>
        <v>583</v>
      </c>
      <c r="N29" s="106">
        <f t="shared" si="3"/>
        <v>0</v>
      </c>
      <c r="O29" s="107">
        <f t="shared" si="4"/>
        <v>175.1</v>
      </c>
      <c r="P29" s="35" t="s">
        <v>80</v>
      </c>
      <c r="Q29" s="36"/>
      <c r="R29" s="36"/>
    </row>
    <row r="30" spans="1:18" s="37" customFormat="1" ht="27" customHeight="1" x14ac:dyDescent="0.2">
      <c r="A30" s="76" t="s">
        <v>68</v>
      </c>
      <c r="B30" s="33" t="str">
        <f>'[1]CAP TRUONG_HKI'!B31</f>
        <v xml:space="preserve">Phan Văn </v>
      </c>
      <c r="C30" s="34" t="str">
        <f>'[1]CAP TRUONG_HKI'!C31</f>
        <v>Thành</v>
      </c>
      <c r="D30" s="110"/>
      <c r="E30" s="106"/>
      <c r="F30" s="106"/>
      <c r="G30" s="106">
        <v>4</v>
      </c>
      <c r="H30" s="106">
        <f t="shared" si="0"/>
        <v>4</v>
      </c>
      <c r="I30" s="106">
        <v>587</v>
      </c>
      <c r="J30" s="106">
        <v>0</v>
      </c>
      <c r="K30" s="106">
        <f t="shared" si="1"/>
        <v>587</v>
      </c>
      <c r="L30" s="106">
        <v>0</v>
      </c>
      <c r="M30" s="106">
        <f t="shared" si="2"/>
        <v>583</v>
      </c>
      <c r="N30" s="106">
        <f t="shared" si="3"/>
        <v>0</v>
      </c>
      <c r="O30" s="107">
        <f t="shared" si="4"/>
        <v>175.1</v>
      </c>
      <c r="P30" s="35" t="s">
        <v>80</v>
      </c>
      <c r="Q30" s="36"/>
      <c r="R30" s="36"/>
    </row>
    <row r="31" spans="1:18" s="37" customFormat="1" ht="59.25" customHeight="1" x14ac:dyDescent="0.2">
      <c r="A31" s="76" t="s">
        <v>69</v>
      </c>
      <c r="B31" s="33" t="str">
        <f>'[1]CAP TRUONG_HKI'!B32</f>
        <v xml:space="preserve">Trần Minh </v>
      </c>
      <c r="C31" s="34" t="str">
        <f>'[1]CAP TRUONG_HKI'!C32</f>
        <v>Thông</v>
      </c>
      <c r="D31" s="110"/>
      <c r="E31" s="106"/>
      <c r="F31" s="106"/>
      <c r="G31" s="106">
        <f>60/2</f>
        <v>30</v>
      </c>
      <c r="H31" s="106">
        <f t="shared" si="0"/>
        <v>30</v>
      </c>
      <c r="I31" s="106">
        <v>587</v>
      </c>
      <c r="J31" s="106">
        <v>0</v>
      </c>
      <c r="K31" s="106">
        <f t="shared" si="1"/>
        <v>587</v>
      </c>
      <c r="L31" s="106">
        <v>0</v>
      </c>
      <c r="M31" s="106">
        <f t="shared" si="2"/>
        <v>557</v>
      </c>
      <c r="N31" s="106">
        <f t="shared" si="3"/>
        <v>0</v>
      </c>
      <c r="O31" s="107">
        <f t="shared" si="4"/>
        <v>167.3</v>
      </c>
      <c r="P31" s="35" t="s">
        <v>77</v>
      </c>
      <c r="Q31" s="36"/>
      <c r="R31" s="36"/>
    </row>
    <row r="32" spans="1:18" s="37" customFormat="1" ht="32.25" customHeight="1" x14ac:dyDescent="0.2">
      <c r="A32" s="76" t="s">
        <v>70</v>
      </c>
      <c r="B32" s="33" t="str">
        <f>'[1]CAP TRUONG_HKI'!B33</f>
        <v xml:space="preserve">Phan Thị Xuân </v>
      </c>
      <c r="C32" s="34" t="str">
        <f>'[1]CAP TRUONG_HKI'!C33</f>
        <v>Trang</v>
      </c>
      <c r="D32" s="110"/>
      <c r="E32" s="106"/>
      <c r="F32" s="106"/>
      <c r="G32" s="106">
        <v>4</v>
      </c>
      <c r="H32" s="106">
        <f t="shared" si="0"/>
        <v>4</v>
      </c>
      <c r="I32" s="106">
        <v>587</v>
      </c>
      <c r="J32" s="106">
        <v>0</v>
      </c>
      <c r="K32" s="106">
        <f t="shared" si="1"/>
        <v>587</v>
      </c>
      <c r="L32" s="106">
        <v>0</v>
      </c>
      <c r="M32" s="106">
        <f>K32-H32</f>
        <v>583</v>
      </c>
      <c r="N32" s="106">
        <f t="shared" si="3"/>
        <v>0</v>
      </c>
      <c r="O32" s="107">
        <f t="shared" si="4"/>
        <v>175.1</v>
      </c>
      <c r="P32" s="35" t="s">
        <v>80</v>
      </c>
      <c r="Q32" s="36"/>
      <c r="R32" s="36"/>
    </row>
    <row r="33" spans="1:18" s="37" customFormat="1" ht="30" customHeight="1" x14ac:dyDescent="0.2">
      <c r="A33" s="76" t="s">
        <v>71</v>
      </c>
      <c r="B33" s="33" t="str">
        <f>'[1]CAP TRUONG_HKI'!B34</f>
        <v xml:space="preserve">Bùi Anh </v>
      </c>
      <c r="C33" s="34" t="str">
        <f>'[1]CAP TRUONG_HKI'!C34</f>
        <v>Tuấn</v>
      </c>
      <c r="D33" s="114"/>
      <c r="E33" s="115"/>
      <c r="F33" s="106"/>
      <c r="G33" s="106">
        <v>4</v>
      </c>
      <c r="H33" s="106">
        <f t="shared" si="0"/>
        <v>4</v>
      </c>
      <c r="I33" s="106">
        <v>587</v>
      </c>
      <c r="J33" s="106">
        <v>0</v>
      </c>
      <c r="K33" s="107">
        <f t="shared" si="1"/>
        <v>587</v>
      </c>
      <c r="L33" s="106">
        <v>0</v>
      </c>
      <c r="M33" s="106">
        <f>K33-H33</f>
        <v>583</v>
      </c>
      <c r="N33" s="106">
        <f t="shared" si="3"/>
        <v>0</v>
      </c>
      <c r="O33" s="107">
        <f t="shared" si="4"/>
        <v>175.1</v>
      </c>
      <c r="P33" s="35" t="s">
        <v>80</v>
      </c>
      <c r="Q33" s="36"/>
      <c r="R33" s="36"/>
    </row>
    <row r="34" spans="1:18" s="37" customFormat="1" ht="46.5" customHeight="1" x14ac:dyDescent="0.2">
      <c r="A34" s="76" t="s">
        <v>72</v>
      </c>
      <c r="B34" s="33" t="str">
        <f>'[1]CAP TRUONG_HKI'!B35</f>
        <v>Chung Trần Thế</v>
      </c>
      <c r="C34" s="34" t="str">
        <f>'[1]CAP TRUONG_HKI'!C35</f>
        <v>Vinh</v>
      </c>
      <c r="D34" s="116"/>
      <c r="E34" s="117"/>
      <c r="F34" s="106"/>
      <c r="G34" s="106">
        <v>60</v>
      </c>
      <c r="H34" s="106">
        <f t="shared" si="0"/>
        <v>60</v>
      </c>
      <c r="I34" s="106">
        <v>587</v>
      </c>
      <c r="J34" s="106">
        <v>0</v>
      </c>
      <c r="K34" s="106">
        <f t="shared" si="1"/>
        <v>587</v>
      </c>
      <c r="L34" s="106">
        <v>0</v>
      </c>
      <c r="M34" s="106">
        <f t="shared" si="2"/>
        <v>527</v>
      </c>
      <c r="N34" s="106">
        <f t="shared" si="3"/>
        <v>0</v>
      </c>
      <c r="O34" s="107">
        <f t="shared" si="4"/>
        <v>158.30000000000001</v>
      </c>
      <c r="P34" s="35" t="s">
        <v>78</v>
      </c>
      <c r="Q34" s="36"/>
      <c r="R34" s="36"/>
    </row>
    <row r="35" spans="1:18" s="37" customFormat="1" ht="31.5" customHeight="1" x14ac:dyDescent="0.2">
      <c r="A35" s="76" t="s">
        <v>73</v>
      </c>
      <c r="B35" s="33" t="str">
        <f>'[1]CAP TRUONG_HKI'!B36</f>
        <v>Nguyễn Thanh</v>
      </c>
      <c r="C35" s="34" t="str">
        <f>'[1]CAP TRUONG_HKI'!C36</f>
        <v>Vũ</v>
      </c>
      <c r="D35" s="110"/>
      <c r="E35" s="106"/>
      <c r="F35" s="106"/>
      <c r="G35" s="106">
        <v>4</v>
      </c>
      <c r="H35" s="106">
        <f t="shared" si="0"/>
        <v>4</v>
      </c>
      <c r="I35" s="106">
        <v>587</v>
      </c>
      <c r="J35" s="106">
        <v>0</v>
      </c>
      <c r="K35" s="106">
        <f t="shared" si="1"/>
        <v>587</v>
      </c>
      <c r="L35" s="106">
        <v>0</v>
      </c>
      <c r="M35" s="106">
        <f t="shared" si="2"/>
        <v>583</v>
      </c>
      <c r="N35" s="106">
        <f t="shared" si="3"/>
        <v>0</v>
      </c>
      <c r="O35" s="107">
        <f t="shared" si="4"/>
        <v>175.1</v>
      </c>
      <c r="P35" s="35" t="s">
        <v>80</v>
      </c>
      <c r="Q35" s="36"/>
      <c r="R35" s="36"/>
    </row>
    <row r="36" spans="1:18" s="37" customFormat="1" ht="58.5" customHeight="1" x14ac:dyDescent="0.2">
      <c r="A36" s="76" t="s">
        <v>74</v>
      </c>
      <c r="B36" s="33" t="str">
        <f>'[1]CAP TRUONG_HKI'!B37</f>
        <v xml:space="preserve">Lư Thị Yến </v>
      </c>
      <c r="C36" s="34" t="str">
        <f>'[1]CAP TRUONG_HKI'!C37</f>
        <v>Vũ</v>
      </c>
      <c r="D36" s="110"/>
      <c r="E36" s="106"/>
      <c r="F36" s="106"/>
      <c r="G36" s="106">
        <f>60/2</f>
        <v>30</v>
      </c>
      <c r="H36" s="106">
        <f t="shared" si="0"/>
        <v>30</v>
      </c>
      <c r="I36" s="106">
        <v>587</v>
      </c>
      <c r="J36" s="106">
        <v>0</v>
      </c>
      <c r="K36" s="106">
        <f t="shared" si="1"/>
        <v>587</v>
      </c>
      <c r="L36" s="106">
        <v>0</v>
      </c>
      <c r="M36" s="106">
        <f t="shared" si="2"/>
        <v>557</v>
      </c>
      <c r="N36" s="106">
        <f t="shared" si="3"/>
        <v>0</v>
      </c>
      <c r="O36" s="107">
        <f t="shared" si="4"/>
        <v>167.3</v>
      </c>
      <c r="P36" s="35" t="s">
        <v>77</v>
      </c>
      <c r="Q36" s="36"/>
      <c r="R36" s="36"/>
    </row>
    <row r="37" spans="1:18" s="37" customFormat="1" ht="26.25" customHeight="1" x14ac:dyDescent="0.2">
      <c r="A37" s="32"/>
      <c r="B37" s="98" t="str">
        <f>'[1]CAP TRUONG_HKI'!B38</f>
        <v>Tổng cộng</v>
      </c>
      <c r="C37" s="99"/>
      <c r="D37" s="100"/>
      <c r="E37" s="118">
        <f t="shared" ref="E37:O37" si="6">SUM(E12:E36)</f>
        <v>0</v>
      </c>
      <c r="F37" s="118">
        <f t="shared" si="6"/>
        <v>60</v>
      </c>
      <c r="G37" s="118">
        <f t="shared" si="6"/>
        <v>214</v>
      </c>
      <c r="H37" s="118">
        <f t="shared" si="6"/>
        <v>274</v>
      </c>
      <c r="I37" s="118">
        <f t="shared" si="6"/>
        <v>14675</v>
      </c>
      <c r="J37" s="118">
        <f t="shared" si="6"/>
        <v>0</v>
      </c>
      <c r="K37" s="118">
        <f t="shared" si="6"/>
        <v>14675</v>
      </c>
      <c r="L37" s="118">
        <f t="shared" si="6"/>
        <v>0</v>
      </c>
      <c r="M37" s="118">
        <f t="shared" si="6"/>
        <v>14401</v>
      </c>
      <c r="N37" s="118">
        <f t="shared" si="6"/>
        <v>0</v>
      </c>
      <c r="O37" s="119">
        <f t="shared" si="6"/>
        <v>4325.2</v>
      </c>
      <c r="P37" s="38"/>
      <c r="Q37" s="36"/>
      <c r="R37" s="36"/>
    </row>
    <row r="38" spans="1:18" ht="8.25" customHeight="1" x14ac:dyDescent="0.25">
      <c r="B38" s="41"/>
    </row>
    <row r="39" spans="1:18" x14ac:dyDescent="0.25">
      <c r="B39" s="44"/>
      <c r="C39" s="45"/>
      <c r="D39" s="45"/>
      <c r="E39" s="46"/>
      <c r="F39" s="46"/>
      <c r="G39" s="46"/>
      <c r="H39" s="46"/>
      <c r="I39" s="46"/>
      <c r="J39" s="47"/>
      <c r="K39" s="47"/>
      <c r="L39" s="120" t="s">
        <v>79</v>
      </c>
      <c r="M39" s="120"/>
      <c r="N39" s="120"/>
      <c r="O39" s="120"/>
      <c r="Q39" s="48"/>
      <c r="R39" s="48"/>
    </row>
    <row r="40" spans="1:18" ht="22.5" customHeight="1" x14ac:dyDescent="0.25">
      <c r="B40" s="123" t="s">
        <v>38</v>
      </c>
      <c r="C40" s="123"/>
      <c r="E40"/>
      <c r="G40" s="121" t="s">
        <v>39</v>
      </c>
      <c r="H40" s="121"/>
      <c r="I40" s="121"/>
      <c r="J40" s="49"/>
      <c r="K40" s="49"/>
      <c r="L40" s="121" t="s">
        <v>40</v>
      </c>
      <c r="M40" s="121"/>
      <c r="N40" s="121"/>
      <c r="O40" s="121"/>
      <c r="Q40" s="50"/>
      <c r="R40" s="50"/>
    </row>
    <row r="41" spans="1:18" x14ac:dyDescent="0.25">
      <c r="B41" s="51"/>
      <c r="C41" s="51"/>
      <c r="D41" s="52"/>
      <c r="E41" s="52"/>
      <c r="F41" s="52"/>
      <c r="G41" s="52"/>
      <c r="H41" s="53"/>
      <c r="I41" s="51"/>
      <c r="J41" s="53"/>
      <c r="K41" s="54"/>
      <c r="L41" s="53"/>
      <c r="M41" s="55"/>
      <c r="N41" s="56"/>
      <c r="O41" s="57"/>
      <c r="Q41" s="58"/>
      <c r="R41" s="59"/>
    </row>
    <row r="42" spans="1:18" x14ac:dyDescent="0.25">
      <c r="B42" s="51"/>
      <c r="C42" s="51"/>
      <c r="D42" s="52"/>
      <c r="E42" s="52"/>
      <c r="F42" s="52"/>
      <c r="G42" s="52"/>
      <c r="H42" s="53"/>
      <c r="I42" s="51"/>
      <c r="J42" s="53"/>
      <c r="K42" s="54"/>
      <c r="L42" s="53"/>
      <c r="M42" s="55"/>
      <c r="N42" s="56"/>
      <c r="O42" s="57"/>
      <c r="Q42" s="58"/>
      <c r="R42" s="59"/>
    </row>
    <row r="43" spans="1:18" x14ac:dyDescent="0.25">
      <c r="B43" s="51"/>
      <c r="C43" s="51"/>
      <c r="D43" s="52"/>
      <c r="E43" s="52"/>
      <c r="F43" s="52"/>
      <c r="G43" s="52"/>
      <c r="H43" s="53"/>
      <c r="I43" s="51"/>
      <c r="J43" s="53"/>
      <c r="K43" s="54"/>
      <c r="L43" s="53"/>
      <c r="M43" s="55"/>
      <c r="N43" s="56"/>
      <c r="O43" s="57"/>
      <c r="Q43" s="58"/>
      <c r="R43" s="59"/>
    </row>
    <row r="44" spans="1:18" x14ac:dyDescent="0.25">
      <c r="B44" s="60"/>
      <c r="C44" s="60"/>
      <c r="D44" s="52"/>
      <c r="E44" s="52"/>
      <c r="F44" s="52"/>
      <c r="G44" s="46"/>
      <c r="H44" s="46"/>
      <c r="I44" s="46"/>
      <c r="J44" s="51"/>
      <c r="K44" s="46"/>
      <c r="L44" s="46"/>
      <c r="M44" s="51"/>
      <c r="N44" s="61"/>
      <c r="O44" s="62"/>
      <c r="Q44" s="58"/>
      <c r="R44" s="59"/>
    </row>
    <row r="45" spans="1:18" x14ac:dyDescent="0.25">
      <c r="B45" s="60"/>
      <c r="C45" s="60"/>
      <c r="D45" s="63"/>
      <c r="E45" s="63"/>
      <c r="F45" s="63"/>
      <c r="G45" s="64"/>
      <c r="H45" s="64"/>
      <c r="I45" s="64"/>
      <c r="J45" s="51"/>
      <c r="K45" s="64"/>
      <c r="L45" s="64"/>
      <c r="M45" s="51"/>
      <c r="N45" s="61"/>
      <c r="O45" s="62"/>
      <c r="Q45" s="65"/>
      <c r="R45" s="59"/>
    </row>
    <row r="46" spans="1:18" x14ac:dyDescent="0.25">
      <c r="B46" s="60"/>
      <c r="C46" s="60"/>
      <c r="E46" s="66"/>
      <c r="G46" s="122" t="s">
        <v>41</v>
      </c>
      <c r="H46" s="122"/>
      <c r="I46" s="122"/>
      <c r="J46" s="67"/>
      <c r="K46" s="67"/>
      <c r="L46" s="101" t="s">
        <v>75</v>
      </c>
      <c r="M46" s="101"/>
      <c r="N46" s="101"/>
      <c r="O46" s="101"/>
      <c r="Q46" s="65"/>
      <c r="R46" s="59"/>
    </row>
    <row r="47" spans="1:18" x14ac:dyDescent="0.25">
      <c r="B47" s="44"/>
      <c r="C47" s="60"/>
      <c r="D47" s="60"/>
      <c r="E47" s="63"/>
      <c r="F47" s="63"/>
      <c r="G47" s="63"/>
      <c r="H47" s="64"/>
      <c r="I47" s="64"/>
      <c r="J47" s="64"/>
      <c r="K47" s="51"/>
      <c r="L47" s="64"/>
      <c r="M47" s="64"/>
      <c r="N47" s="68"/>
      <c r="O47" s="69"/>
      <c r="P47" s="70"/>
      <c r="Q47" s="65"/>
      <c r="R47" s="59"/>
    </row>
  </sheetData>
  <mergeCells count="25">
    <mergeCell ref="L40:O40"/>
    <mergeCell ref="O9:O10"/>
    <mergeCell ref="P9:P10"/>
    <mergeCell ref="B11:C11"/>
    <mergeCell ref="B37:D37"/>
    <mergeCell ref="L46:O46"/>
    <mergeCell ref="I9:I10"/>
    <mergeCell ref="J9:J10"/>
    <mergeCell ref="K9:K10"/>
    <mergeCell ref="L9:L10"/>
    <mergeCell ref="M9:M10"/>
    <mergeCell ref="N9:N10"/>
    <mergeCell ref="L39:O39"/>
    <mergeCell ref="B40:C40"/>
    <mergeCell ref="G40:I4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2016-08-06T04:14:36Z</dcterms:created>
  <dcterms:modified xsi:type="dcterms:W3CDTF">2016-08-12T07:26:57Z</dcterms:modified>
</cp:coreProperties>
</file>